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s\Desktop\"/>
    </mc:Choice>
  </mc:AlternateContent>
  <xr:revisionPtr revIDLastSave="0" documentId="8_{EE289896-3138-4AB3-A692-EE2F059A0FA5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210120_Paddock Wood_Draft LCWIP" sheetId="1" r:id="rId1"/>
  </sheets>
  <definedNames>
    <definedName name="_xlnm._FilterDatabase" localSheetId="0" hidden="1">'210120_Paddock Wood_Draft LCWIP'!$A$1:$I$74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I30" i="1"/>
  <c r="I17" i="1"/>
  <c r="I16" i="1"/>
  <c r="I15" i="1"/>
  <c r="I14" i="1"/>
  <c r="I13" i="1"/>
  <c r="I11" i="1"/>
  <c r="I6" i="1"/>
  <c r="I5" i="1"/>
  <c r="I42" i="1"/>
  <c r="I44" i="1"/>
  <c r="I31" i="1"/>
  <c r="I37" i="1"/>
  <c r="I35" i="1"/>
  <c r="I34" i="1"/>
  <c r="I29" i="1"/>
  <c r="I38" i="1"/>
  <c r="I28" i="1"/>
  <c r="I26" i="1"/>
  <c r="I24" i="1"/>
  <c r="I19" i="1"/>
  <c r="I43" i="1"/>
  <c r="I41" i="1"/>
  <c r="I40" i="1"/>
  <c r="I39" i="1"/>
  <c r="I36" i="1"/>
  <c r="I33" i="1"/>
  <c r="I32" i="1"/>
  <c r="I27" i="1"/>
  <c r="I25" i="1"/>
  <c r="I23" i="1"/>
  <c r="I22" i="1"/>
  <c r="I21" i="1"/>
  <c r="I20" i="1"/>
  <c r="I18" i="1"/>
  <c r="I57" i="1"/>
  <c r="I49" i="1"/>
  <c r="I61" i="1"/>
  <c r="I53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/>
  <c r="I59" i="1"/>
  <c r="I58" i="1"/>
  <c r="I56" i="1"/>
  <c r="I55" i="1"/>
  <c r="I54" i="1"/>
  <c r="I52" i="1"/>
  <c r="C81" i="1"/>
  <c r="C78" i="1"/>
  <c r="C77" i="1" l="1"/>
  <c r="C80" i="1" l="1"/>
  <c r="C82" i="1"/>
  <c r="C79" i="1"/>
  <c r="I78" i="1"/>
  <c r="C83" i="1" l="1"/>
</calcChain>
</file>

<file path=xl/sharedStrings.xml><?xml version="1.0" encoding="utf-8"?>
<sst xmlns="http://schemas.openxmlformats.org/spreadsheetml/2006/main" count="436" uniqueCount="205">
  <si>
    <t>Type</t>
  </si>
  <si>
    <t>Location</t>
  </si>
  <si>
    <t>Detail</t>
  </si>
  <si>
    <t>Junction</t>
  </si>
  <si>
    <t>Ringden Avenue</t>
  </si>
  <si>
    <t>Tighten junction radii + raise junction mouth inc. loading bay o/s #130</t>
  </si>
  <si>
    <t>High</t>
  </si>
  <si>
    <t>1</t>
  </si>
  <si>
    <t>Cycle Measures</t>
  </si>
  <si>
    <t>Remove guardrailing to enable cycle access</t>
  </si>
  <si>
    <t>2</t>
  </si>
  <si>
    <t>Missing DK/Tactile</t>
  </si>
  <si>
    <t>Commercial Road</t>
  </si>
  <si>
    <t>Redesign junction to provide simpler and more comfortable for pedestrians. To include relocation of existing Maidstone Road crossing, removal of slip lanes, and crossing of Commercial Road</t>
  </si>
  <si>
    <t>3</t>
  </si>
  <si>
    <t>Medium</t>
  </si>
  <si>
    <t>Maintenance</t>
  </si>
  <si>
    <t>Station Road</t>
  </si>
  <si>
    <t>Footpath narrowed by overgrown vegetation</t>
  </si>
  <si>
    <t>6</t>
  </si>
  <si>
    <t>Footway widening/installation</t>
  </si>
  <si>
    <t>Church Road</t>
  </si>
  <si>
    <t>5</t>
  </si>
  <si>
    <t>Badsell Road/Maidstone Road Junction</t>
  </si>
  <si>
    <t>De-Clutter existing footways and install crossing point on Badsell Road</t>
  </si>
  <si>
    <t>8</t>
  </si>
  <si>
    <t>De-Cluttering</t>
  </si>
  <si>
    <t>Maidstone Road</t>
  </si>
  <si>
    <t>Existing 'shared use' path is too narrow - needs wider consideration to improve cycle conditions</t>
  </si>
  <si>
    <t>7</t>
  </si>
  <si>
    <t>Maidstone Road West</t>
  </si>
  <si>
    <t>9</t>
  </si>
  <si>
    <t>Maidstone Road o/s Fire Station</t>
  </si>
  <si>
    <t>Install new toucan crossing point to connect open spaces for pedestrians and cycles</t>
  </si>
  <si>
    <t>10</t>
  </si>
  <si>
    <t>Warrington Road/Maidstone Road</t>
  </si>
  <si>
    <t>Tighten junction radii + raise junction mouth</t>
  </si>
  <si>
    <t>11</t>
  </si>
  <si>
    <t>Apple Court/Maidstone Road</t>
  </si>
  <si>
    <t>Poor visibility - Tighten junction radii + raise junction mouth</t>
  </si>
  <si>
    <t>12</t>
  </si>
  <si>
    <t>Mount Pleasant/ Maidstone Road</t>
  </si>
  <si>
    <t>13</t>
  </si>
  <si>
    <t>Maidstone Road/Mount Pleasant Junction</t>
  </si>
  <si>
    <t>14</t>
  </si>
  <si>
    <t>Allington Road/ Maidstone Road</t>
  </si>
  <si>
    <t>15</t>
  </si>
  <si>
    <t>Station Road/ Maidstone Road junction</t>
  </si>
  <si>
    <t>Upgrade existing junction to toucan crossing of Maidstone Road to provide access to train station</t>
  </si>
  <si>
    <t>16</t>
  </si>
  <si>
    <t>Nursery Road/ Eldon Way/ Maidstone Road</t>
  </si>
  <si>
    <t>17</t>
  </si>
  <si>
    <t>Hop Pocket Lane/ Maidstone Road</t>
  </si>
  <si>
    <t>Provide toucan crossing point on Maidstone Road to enable pedestrian and cycle access to north of station</t>
  </si>
  <si>
    <t>18</t>
  </si>
  <si>
    <t>Hop Pocket Lane</t>
  </si>
  <si>
    <t>Install footway on west side of Hop Pocket Lane to provide ped access between Station and Maidstone Road</t>
  </si>
  <si>
    <t>19</t>
  </si>
  <si>
    <t>Lucknow Road/Maidstone Road</t>
  </si>
  <si>
    <t>Install both DKs and Tactile information</t>
  </si>
  <si>
    <t>20</t>
  </si>
  <si>
    <t>Rosemary Place/Maidstone Road</t>
  </si>
  <si>
    <t>21</t>
  </si>
  <si>
    <t>Marwood Road Site Entrance/Maidstone Road</t>
  </si>
  <si>
    <t>No crossing information provided on Maidstone Road (need to clarify highway ownership extents)</t>
  </si>
  <si>
    <t>22</t>
  </si>
  <si>
    <t>Eastlands Estate Entrance/Maidstone Road</t>
  </si>
  <si>
    <t>Provide toucan crossing point on Maidstone Road to connect Byway</t>
  </si>
  <si>
    <t>23</t>
  </si>
  <si>
    <t>Mount Pleasant</t>
  </si>
  <si>
    <t>24</t>
  </si>
  <si>
    <t>Church Entrance/Mount Pleasant</t>
  </si>
  <si>
    <t>25</t>
  </si>
  <si>
    <t>Newton Gardens/Mount Pleasant</t>
  </si>
  <si>
    <t>26</t>
  </si>
  <si>
    <t>Newton Gardens Footpath/ Mount Pleasant</t>
  </si>
  <si>
    <t>Install crossing point on Mount Pleasant to improve connection to footpath</t>
  </si>
  <si>
    <t>27</t>
  </si>
  <si>
    <t>Allington Road/Cogate Road junction</t>
  </si>
  <si>
    <t>Tigthen junction radii, provide crossing points on Mount Pleasant and improved access to footpath</t>
  </si>
  <si>
    <t>28</t>
  </si>
  <si>
    <t>Maidstone Road/Mascalls Park</t>
  </si>
  <si>
    <t>Remove guardrailing in footpath connecting with Mascalls Park</t>
  </si>
  <si>
    <t>29</t>
  </si>
  <si>
    <t>Badsell Road</t>
  </si>
  <si>
    <t>Upgrade existing crossing point to controlled crossing of Badsell Road with protected cycle facilities on all arms of junction to tie into shared use path</t>
  </si>
  <si>
    <t>30</t>
  </si>
  <si>
    <t>31</t>
  </si>
  <si>
    <t>Fuggles Close</t>
  </si>
  <si>
    <t>32</t>
  </si>
  <si>
    <t>Goldings</t>
  </si>
  <si>
    <t>33</t>
  </si>
  <si>
    <t>Tutsham Way</t>
  </si>
  <si>
    <t>34</t>
  </si>
  <si>
    <t>Forest Road/Warrington Road</t>
  </si>
  <si>
    <t>35</t>
  </si>
  <si>
    <t>Larch Grove/Warrington Road</t>
  </si>
  <si>
    <t>36</t>
  </si>
  <si>
    <t>Pinewood Close/Warrington Road</t>
  </si>
  <si>
    <t>37</t>
  </si>
  <si>
    <t>Oaklea Road/ Warrington Road</t>
  </si>
  <si>
    <t>38</t>
  </si>
  <si>
    <t>Birch Road/ Warrington Road</t>
  </si>
  <si>
    <t>39</t>
  </si>
  <si>
    <t>Ashcroft Road/ Warrington Road</t>
  </si>
  <si>
    <t>40</t>
  </si>
  <si>
    <t>Forest Road/ Warrington Road</t>
  </si>
  <si>
    <t>41</t>
  </si>
  <si>
    <t>New Road/ Warrington Road</t>
  </si>
  <si>
    <t>53</t>
  </si>
  <si>
    <t>Walnut Close/Warrington Road</t>
  </si>
  <si>
    <t>42</t>
  </si>
  <si>
    <t>Granary/Warrington Road</t>
  </si>
  <si>
    <t>43</t>
  </si>
  <si>
    <t>Warrington Road/ Church Road</t>
  </si>
  <si>
    <t>44</t>
  </si>
  <si>
    <t>St. Andrew's Road/Church Road</t>
  </si>
  <si>
    <t>Tighten junction radii + raise junction mouth + install DKs/Tactile</t>
  </si>
  <si>
    <t>45</t>
  </si>
  <si>
    <t>St. Andrews Close/ St. Andrew's Road</t>
  </si>
  <si>
    <t>46</t>
  </si>
  <si>
    <t>Paddock Wood Primary School Fields</t>
  </si>
  <si>
    <t>Provide new footpath to connect St. Andrews Road and New Road (Land ownership to be confirmed)</t>
  </si>
  <si>
    <t>47</t>
  </si>
  <si>
    <t>Warrington Road Footpath</t>
  </si>
  <si>
    <t>Remove guardrail at both entrances to enable cycle access</t>
  </si>
  <si>
    <t>49</t>
  </si>
  <si>
    <t>Clover Way</t>
  </si>
  <si>
    <t>50</t>
  </si>
  <si>
    <t>Primrose Walk</t>
  </si>
  <si>
    <t>51</t>
  </si>
  <si>
    <t>Green Lane/ Poppy Meadow</t>
  </si>
  <si>
    <t>Existing roundabout is inappropriately designed for residential context. Consider replacement with more compact, priority junction.</t>
  </si>
  <si>
    <t>Low</t>
  </si>
  <si>
    <t>54</t>
  </si>
  <si>
    <t>Green Lane/Church Road</t>
  </si>
  <si>
    <t>Tighten junction radii + remove turning pockets to enable compacting of junction and therefore installation of improved crossing points</t>
  </si>
  <si>
    <t>55</t>
  </si>
  <si>
    <t>Le Temple Road/Church Road</t>
  </si>
  <si>
    <t>56</t>
  </si>
  <si>
    <t>Kingsmead Park/Church Road</t>
  </si>
  <si>
    <t>Realign corner radii on Church Road to provide continious alignment and enable tightening of junction with improved ped crossing points</t>
  </si>
  <si>
    <t>57</t>
  </si>
  <si>
    <t>Church Road o/s #52</t>
  </si>
  <si>
    <t>Introduce crossing point on Church Road - consider toucan facilities to enable cycle access</t>
  </si>
  <si>
    <t>58</t>
  </si>
  <si>
    <t>Old Kent Road/ Church Road</t>
  </si>
  <si>
    <t>59</t>
  </si>
  <si>
    <t>The Cedars/Church Road</t>
  </si>
  <si>
    <t>60</t>
  </si>
  <si>
    <t>The Ridings/Church Road</t>
  </si>
  <si>
    <t>61</t>
  </si>
  <si>
    <t>Church Road/ Old Kent Road/ The Cedars</t>
  </si>
  <si>
    <t>Upgrade existing cross road junction to enable installation of crossing point on Church Road and connect into adjoining footpath</t>
  </si>
  <si>
    <t>62</t>
  </si>
  <si>
    <t>Waitrose Car Park Entrance</t>
  </si>
  <si>
    <t>64</t>
  </si>
  <si>
    <t>Station Road - Eastern footway</t>
  </si>
  <si>
    <t>Overgrown vegetation reduces footway width</t>
  </si>
  <si>
    <t>65</t>
  </si>
  <si>
    <t>Provide uncontrolled crossing point on Station Road to connect with stairs down from Maidstone Road</t>
  </si>
  <si>
    <t>66</t>
  </si>
  <si>
    <t>Commercial Road o/s 135</t>
  </si>
  <si>
    <t>Remove guardrail around existing crossing point</t>
  </si>
  <si>
    <t>Public Footpath WT254</t>
  </si>
  <si>
    <t>Trim back overgrown vegetation</t>
  </si>
  <si>
    <t>67</t>
  </si>
  <si>
    <t>Railway Footbridge</t>
  </si>
  <si>
    <t>Install lighting on both approaches to footbridge</t>
  </si>
  <si>
    <t>68</t>
  </si>
  <si>
    <t>Public Footpath WT253</t>
  </si>
  <si>
    <t>69</t>
  </si>
  <si>
    <t>Kiln Way/Chaffinch Way</t>
  </si>
  <si>
    <t>70</t>
  </si>
  <si>
    <t>Public Footpath WT 179</t>
  </si>
  <si>
    <t>Surface existing path</t>
  </si>
  <si>
    <t>71</t>
  </si>
  <si>
    <t>Remove guardrail at both entrances to existing footpath access</t>
  </si>
  <si>
    <t>72</t>
  </si>
  <si>
    <t>Maidstone Road (between Badsell Road - Railway Bridge)</t>
  </si>
  <si>
    <t>Provide protected uni-flow cycle tracks on Maidstone Road (incorporating the junction headway improvements proposed along the route)</t>
  </si>
  <si>
    <t>73</t>
  </si>
  <si>
    <t>Old Kent Road (between Church Road and John Brunt Court)</t>
  </si>
  <si>
    <t>Provide contraflow cycle facilities to enable northbound cycling</t>
  </si>
  <si>
    <t>74</t>
  </si>
  <si>
    <t>Challenger Close/Maidstone Road Path</t>
  </si>
  <si>
    <t>Enable cycle access on existing path to connect with Maidstone Road</t>
  </si>
  <si>
    <t>75</t>
  </si>
  <si>
    <t>St. Andrew's Path</t>
  </si>
  <si>
    <t>Trim back overgrown vegetation to improve path</t>
  </si>
  <si>
    <t>76</t>
  </si>
  <si>
    <t>Feasibility</t>
  </si>
  <si>
    <t>Quantity (n)</t>
  </si>
  <si>
    <t>£ Estimate</t>
  </si>
  <si>
    <t>-</t>
  </si>
  <si>
    <t>Scheme ID</t>
  </si>
  <si>
    <t>Length (km)</t>
  </si>
  <si>
    <t>Consider footway on eastern side (between Le Temple Road - The Ridings)</t>
  </si>
  <si>
    <t>Existing footway &lt;1m wide - requires widening (Badsell Road - Ringden Avenue)</t>
  </si>
  <si>
    <t>* Requires KCC Standard labour day rate to enable calculation</t>
  </si>
  <si>
    <t xml:space="preserve">Sub Totals </t>
  </si>
  <si>
    <t>TOTAL</t>
  </si>
  <si>
    <t>Unit Cost</t>
  </si>
  <si>
    <t>Missing both DK/Tactiles (Could consider installation of raised table at junction to further enhance proposals)</t>
  </si>
  <si>
    <t>Existing guardrail reduces effective footway widths = requires de-cluttering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</si>
</sst>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0"/>
      <name val="Bahnschrift"/>
      <family val="2"/>
    </font>
    <font>
      <sz val="10"/>
      <name val="Bahnschrift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4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0" fontId="5" fillId="3" borderId="0" xfId="0" applyFont="1" applyFill="1" applyAlignment="1">
      <alignment vertical="center"/>
    </xf>
    <xf numFmtId="164" fontId="2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Fill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zoomScale="70" zoomScaleNormal="70" workbookViewId="0"/>
  </sheetViews>
  <sheetFormatPr defaultColWidth="9.140625" defaultRowHeight="12.75" x14ac:dyDescent="0.2"/>
  <cols>
    <col min="1" max="1" width="12.140625" style="7" customWidth="1"/>
    <col min="2" max="2" width="25.42578125" style="7" bestFit="1" customWidth="1"/>
    <col min="3" max="3" width="50.85546875" style="7" bestFit="1" customWidth="1"/>
    <col min="4" max="4" width="101.5703125" style="8" customWidth="1"/>
    <col min="5" max="5" width="12.7109375" style="7" customWidth="1"/>
    <col min="6" max="6" width="13.42578125" style="7" bestFit="1" customWidth="1"/>
    <col min="7" max="8" width="13.42578125" style="7" customWidth="1"/>
    <col min="9" max="1027" width="15" style="7"/>
    <col min="1028" max="16384" width="9.140625" style="7"/>
  </cols>
  <sheetData>
    <row r="1" spans="1:10" s="3" customFormat="1" x14ac:dyDescent="0.2">
      <c r="A1" s="1" t="s">
        <v>195</v>
      </c>
      <c r="B1" s="1" t="s">
        <v>0</v>
      </c>
      <c r="C1" s="1" t="s">
        <v>1</v>
      </c>
      <c r="D1" s="2" t="s">
        <v>2</v>
      </c>
      <c r="E1" s="1" t="s">
        <v>191</v>
      </c>
      <c r="F1" s="1" t="s">
        <v>196</v>
      </c>
      <c r="G1" s="1" t="s">
        <v>192</v>
      </c>
      <c r="H1" s="1" t="s">
        <v>202</v>
      </c>
      <c r="I1" s="1" t="s">
        <v>193</v>
      </c>
    </row>
    <row r="2" spans="1:10" x14ac:dyDescent="0.2">
      <c r="A2" s="4" t="s">
        <v>10</v>
      </c>
      <c r="B2" s="4" t="s">
        <v>8</v>
      </c>
      <c r="C2" s="4" t="s">
        <v>4</v>
      </c>
      <c r="D2" s="5" t="s">
        <v>9</v>
      </c>
      <c r="E2" s="4" t="s">
        <v>6</v>
      </c>
      <c r="F2" s="10">
        <v>0.1</v>
      </c>
      <c r="G2" s="10" t="s">
        <v>194</v>
      </c>
      <c r="H2" s="15"/>
      <c r="I2" s="6"/>
      <c r="J2" s="7" t="s">
        <v>199</v>
      </c>
    </row>
    <row r="3" spans="1:10" x14ac:dyDescent="0.2">
      <c r="A3" s="4" t="s">
        <v>126</v>
      </c>
      <c r="B3" s="4" t="s">
        <v>8</v>
      </c>
      <c r="C3" s="4" t="s">
        <v>124</v>
      </c>
      <c r="D3" s="5" t="s">
        <v>125</v>
      </c>
      <c r="E3" s="4" t="s">
        <v>6</v>
      </c>
      <c r="F3" s="10">
        <v>0.1</v>
      </c>
      <c r="G3" s="10" t="s">
        <v>194</v>
      </c>
      <c r="H3" s="15"/>
      <c r="I3" s="6"/>
      <c r="J3" s="7" t="s">
        <v>199</v>
      </c>
    </row>
    <row r="4" spans="1:10" x14ac:dyDescent="0.2">
      <c r="A4" s="4" t="s">
        <v>173</v>
      </c>
      <c r="B4" s="4" t="s">
        <v>8</v>
      </c>
      <c r="C4" s="4" t="s">
        <v>172</v>
      </c>
      <c r="D4" s="5" t="s">
        <v>125</v>
      </c>
      <c r="E4" s="4" t="s">
        <v>6</v>
      </c>
      <c r="F4" s="10">
        <v>0.1</v>
      </c>
      <c r="G4" s="10" t="s">
        <v>194</v>
      </c>
      <c r="H4" s="15"/>
      <c r="I4" s="6"/>
      <c r="J4" s="7" t="s">
        <v>199</v>
      </c>
    </row>
    <row r="5" spans="1:10" ht="25.5" x14ac:dyDescent="0.2">
      <c r="A5" s="4" t="s">
        <v>181</v>
      </c>
      <c r="B5" s="4" t="s">
        <v>8</v>
      </c>
      <c r="C5" s="4" t="s">
        <v>179</v>
      </c>
      <c r="D5" s="5" t="s">
        <v>180</v>
      </c>
      <c r="E5" s="4" t="s">
        <v>15</v>
      </c>
      <c r="F5" s="10">
        <v>1.06</v>
      </c>
      <c r="G5" s="10" t="s">
        <v>194</v>
      </c>
      <c r="H5" s="15">
        <v>1300000</v>
      </c>
      <c r="I5" s="6">
        <f>F5*H5</f>
        <v>1378000</v>
      </c>
    </row>
    <row r="6" spans="1:10" x14ac:dyDescent="0.2">
      <c r="A6" s="4" t="s">
        <v>184</v>
      </c>
      <c r="B6" s="4" t="s">
        <v>8</v>
      </c>
      <c r="C6" s="4" t="s">
        <v>182</v>
      </c>
      <c r="D6" s="5" t="s">
        <v>183</v>
      </c>
      <c r="E6" s="4" t="s">
        <v>6</v>
      </c>
      <c r="F6" s="10"/>
      <c r="G6" s="10">
        <v>1</v>
      </c>
      <c r="H6" s="15">
        <v>2000</v>
      </c>
      <c r="I6" s="6">
        <f>G6*H6</f>
        <v>2000</v>
      </c>
    </row>
    <row r="7" spans="1:10" x14ac:dyDescent="0.2">
      <c r="A7" s="4" t="s">
        <v>187</v>
      </c>
      <c r="B7" s="4" t="s">
        <v>8</v>
      </c>
      <c r="C7" s="4" t="s">
        <v>185</v>
      </c>
      <c r="D7" s="5" t="s">
        <v>186</v>
      </c>
      <c r="E7" s="4" t="s">
        <v>6</v>
      </c>
      <c r="F7" s="10">
        <v>0.1</v>
      </c>
      <c r="G7" s="10" t="s">
        <v>194</v>
      </c>
      <c r="H7" s="15"/>
      <c r="I7" s="6"/>
    </row>
    <row r="8" spans="1:10" x14ac:dyDescent="0.2">
      <c r="A8" s="4" t="s">
        <v>44</v>
      </c>
      <c r="B8" s="4" t="s">
        <v>26</v>
      </c>
      <c r="C8" s="4" t="s">
        <v>43</v>
      </c>
      <c r="D8" s="5" t="s">
        <v>204</v>
      </c>
      <c r="E8" s="4" t="s">
        <v>6</v>
      </c>
      <c r="F8" s="10">
        <v>0.2</v>
      </c>
      <c r="G8" s="10" t="s">
        <v>194</v>
      </c>
      <c r="H8" s="15"/>
      <c r="I8" s="6"/>
      <c r="J8" s="7" t="s">
        <v>199</v>
      </c>
    </row>
    <row r="9" spans="1:10" x14ac:dyDescent="0.2">
      <c r="A9" s="4" t="s">
        <v>83</v>
      </c>
      <c r="B9" s="4" t="s">
        <v>26</v>
      </c>
      <c r="C9" s="4" t="s">
        <v>81</v>
      </c>
      <c r="D9" s="5" t="s">
        <v>82</v>
      </c>
      <c r="E9" s="4" t="s">
        <v>6</v>
      </c>
      <c r="F9" s="10">
        <v>0.1</v>
      </c>
      <c r="G9" s="10" t="s">
        <v>194</v>
      </c>
      <c r="H9" s="15"/>
      <c r="I9" s="6"/>
      <c r="J9" s="7" t="s">
        <v>199</v>
      </c>
    </row>
    <row r="10" spans="1:10" x14ac:dyDescent="0.2">
      <c r="A10" s="4" t="s">
        <v>161</v>
      </c>
      <c r="B10" s="4" t="s">
        <v>26</v>
      </c>
      <c r="C10" s="4" t="s">
        <v>162</v>
      </c>
      <c r="D10" s="5" t="s">
        <v>163</v>
      </c>
      <c r="E10" s="4" t="s">
        <v>6</v>
      </c>
      <c r="F10" s="10">
        <v>0.1</v>
      </c>
      <c r="G10" s="10" t="s">
        <v>194</v>
      </c>
      <c r="H10" s="15"/>
      <c r="I10" s="6"/>
      <c r="J10" s="7" t="s">
        <v>199</v>
      </c>
    </row>
    <row r="11" spans="1:10" x14ac:dyDescent="0.2">
      <c r="A11" s="4" t="s">
        <v>29</v>
      </c>
      <c r="B11" s="4" t="s">
        <v>20</v>
      </c>
      <c r="C11" s="4" t="s">
        <v>27</v>
      </c>
      <c r="D11" s="5" t="s">
        <v>28</v>
      </c>
      <c r="E11" s="4" t="s">
        <v>6</v>
      </c>
      <c r="F11" s="10">
        <v>0.5</v>
      </c>
      <c r="G11" s="10" t="s">
        <v>194</v>
      </c>
      <c r="H11" s="15">
        <v>1080</v>
      </c>
      <c r="I11" s="6">
        <f>F11*H11</f>
        <v>540</v>
      </c>
    </row>
    <row r="12" spans="1:10" x14ac:dyDescent="0.2">
      <c r="A12" s="4" t="s">
        <v>178</v>
      </c>
      <c r="B12" s="4" t="s">
        <v>26</v>
      </c>
      <c r="C12" s="4" t="s">
        <v>174</v>
      </c>
      <c r="D12" s="5" t="s">
        <v>177</v>
      </c>
      <c r="E12" s="4" t="s">
        <v>6</v>
      </c>
      <c r="F12" s="10">
        <v>0.1</v>
      </c>
      <c r="G12" s="10" t="s">
        <v>194</v>
      </c>
      <c r="H12" s="15"/>
      <c r="I12" s="6"/>
      <c r="J12" s="7" t="s">
        <v>199</v>
      </c>
    </row>
    <row r="13" spans="1:10" x14ac:dyDescent="0.2">
      <c r="A13" s="4" t="s">
        <v>57</v>
      </c>
      <c r="B13" s="4" t="s">
        <v>20</v>
      </c>
      <c r="C13" s="4" t="s">
        <v>55</v>
      </c>
      <c r="D13" s="5" t="s">
        <v>56</v>
      </c>
      <c r="E13" s="4" t="s">
        <v>6</v>
      </c>
      <c r="F13" s="10">
        <v>0.5</v>
      </c>
      <c r="G13" s="10" t="s">
        <v>194</v>
      </c>
      <c r="H13" s="15">
        <v>1080</v>
      </c>
      <c r="I13" s="6">
        <f>F13*H13</f>
        <v>540</v>
      </c>
    </row>
    <row r="14" spans="1:10" x14ac:dyDescent="0.2">
      <c r="A14" s="4" t="s">
        <v>123</v>
      </c>
      <c r="B14" s="4" t="s">
        <v>20</v>
      </c>
      <c r="C14" s="4" t="s">
        <v>121</v>
      </c>
      <c r="D14" s="5" t="s">
        <v>122</v>
      </c>
      <c r="E14" s="4" t="s">
        <v>15</v>
      </c>
      <c r="F14" s="10">
        <v>0.5</v>
      </c>
      <c r="G14" s="10" t="s">
        <v>194</v>
      </c>
      <c r="H14" s="15">
        <v>1080</v>
      </c>
      <c r="I14" s="6">
        <f>F14*H14</f>
        <v>540</v>
      </c>
    </row>
    <row r="15" spans="1:10" x14ac:dyDescent="0.2">
      <c r="A15" s="4" t="s">
        <v>22</v>
      </c>
      <c r="B15" s="4" t="s">
        <v>20</v>
      </c>
      <c r="C15" s="4" t="s">
        <v>21</v>
      </c>
      <c r="D15" s="5" t="s">
        <v>197</v>
      </c>
      <c r="E15" s="4" t="s">
        <v>15</v>
      </c>
      <c r="F15" s="10">
        <v>0.5</v>
      </c>
      <c r="G15" s="10" t="s">
        <v>194</v>
      </c>
      <c r="H15" s="15">
        <v>1080</v>
      </c>
      <c r="I15" s="6">
        <f>F15*H15</f>
        <v>540</v>
      </c>
    </row>
    <row r="16" spans="1:10" x14ac:dyDescent="0.2">
      <c r="A16" s="4" t="s">
        <v>176</v>
      </c>
      <c r="B16" s="4" t="s">
        <v>20</v>
      </c>
      <c r="C16" s="4" t="s">
        <v>174</v>
      </c>
      <c r="D16" s="5" t="s">
        <v>175</v>
      </c>
      <c r="E16" s="4" t="s">
        <v>6</v>
      </c>
      <c r="F16" s="10">
        <v>0.5</v>
      </c>
      <c r="G16" s="10" t="s">
        <v>194</v>
      </c>
      <c r="H16" s="15">
        <v>1080</v>
      </c>
      <c r="I16" s="6">
        <f>F16*H16</f>
        <v>540</v>
      </c>
    </row>
    <row r="17" spans="1:9" x14ac:dyDescent="0.2">
      <c r="A17" s="4" t="s">
        <v>31</v>
      </c>
      <c r="B17" s="4" t="s">
        <v>20</v>
      </c>
      <c r="C17" s="4" t="s">
        <v>30</v>
      </c>
      <c r="D17" s="5" t="s">
        <v>198</v>
      </c>
      <c r="E17" s="4" t="s">
        <v>6</v>
      </c>
      <c r="F17" s="10">
        <v>0.75</v>
      </c>
      <c r="G17" s="10" t="s">
        <v>194</v>
      </c>
      <c r="H17" s="15">
        <v>1080</v>
      </c>
      <c r="I17" s="6">
        <f>F17*H17</f>
        <v>810</v>
      </c>
    </row>
    <row r="18" spans="1:9" x14ac:dyDescent="0.2">
      <c r="A18" s="4" t="s">
        <v>7</v>
      </c>
      <c r="B18" s="4" t="s">
        <v>3</v>
      </c>
      <c r="C18" s="4" t="s">
        <v>4</v>
      </c>
      <c r="D18" s="5" t="s">
        <v>5</v>
      </c>
      <c r="E18" s="4" t="s">
        <v>6</v>
      </c>
      <c r="F18" s="10" t="s">
        <v>194</v>
      </c>
      <c r="G18" s="10">
        <v>1</v>
      </c>
      <c r="H18" s="15">
        <v>7500</v>
      </c>
      <c r="I18" s="9">
        <f>G18*H18</f>
        <v>7500</v>
      </c>
    </row>
    <row r="19" spans="1:9" x14ac:dyDescent="0.2">
      <c r="A19" s="4" t="s">
        <v>34</v>
      </c>
      <c r="B19" s="4" t="s">
        <v>3</v>
      </c>
      <c r="C19" s="4" t="s">
        <v>32</v>
      </c>
      <c r="D19" s="5" t="s">
        <v>33</v>
      </c>
      <c r="E19" s="4" t="s">
        <v>6</v>
      </c>
      <c r="F19" s="10" t="s">
        <v>194</v>
      </c>
      <c r="G19" s="10">
        <v>1</v>
      </c>
      <c r="H19" s="15">
        <v>64000</v>
      </c>
      <c r="I19" s="6">
        <f>G19*H19</f>
        <v>64000</v>
      </c>
    </row>
    <row r="20" spans="1:9" x14ac:dyDescent="0.2">
      <c r="A20" s="4" t="s">
        <v>37</v>
      </c>
      <c r="B20" s="4" t="s">
        <v>3</v>
      </c>
      <c r="C20" s="4" t="s">
        <v>35</v>
      </c>
      <c r="D20" s="5" t="s">
        <v>36</v>
      </c>
      <c r="E20" s="4" t="s">
        <v>6</v>
      </c>
      <c r="F20" s="10" t="s">
        <v>194</v>
      </c>
      <c r="G20" s="10">
        <v>1</v>
      </c>
      <c r="H20" s="15">
        <v>7500</v>
      </c>
      <c r="I20" s="9">
        <f t="shared" ref="I20:I23" si="0">G20*H20</f>
        <v>7500</v>
      </c>
    </row>
    <row r="21" spans="1:9" x14ac:dyDescent="0.2">
      <c r="A21" s="4" t="s">
        <v>40</v>
      </c>
      <c r="B21" s="4" t="s">
        <v>3</v>
      </c>
      <c r="C21" s="4" t="s">
        <v>38</v>
      </c>
      <c r="D21" s="5" t="s">
        <v>39</v>
      </c>
      <c r="E21" s="4" t="s">
        <v>6</v>
      </c>
      <c r="F21" s="10" t="s">
        <v>194</v>
      </c>
      <c r="G21" s="10">
        <v>1</v>
      </c>
      <c r="H21" s="15">
        <v>7500</v>
      </c>
      <c r="I21" s="9">
        <f t="shared" si="0"/>
        <v>7500</v>
      </c>
    </row>
    <row r="22" spans="1:9" x14ac:dyDescent="0.2">
      <c r="A22" s="4" t="s">
        <v>42</v>
      </c>
      <c r="B22" s="4" t="s">
        <v>3</v>
      </c>
      <c r="C22" s="4" t="s">
        <v>41</v>
      </c>
      <c r="D22" s="5" t="s">
        <v>36</v>
      </c>
      <c r="E22" s="4" t="s">
        <v>6</v>
      </c>
      <c r="F22" s="10" t="s">
        <v>194</v>
      </c>
      <c r="G22" s="10">
        <v>1</v>
      </c>
      <c r="H22" s="15">
        <v>7500</v>
      </c>
      <c r="I22" s="9">
        <f t="shared" si="0"/>
        <v>7500</v>
      </c>
    </row>
    <row r="23" spans="1:9" x14ac:dyDescent="0.2">
      <c r="A23" s="4" t="s">
        <v>46</v>
      </c>
      <c r="B23" s="4" t="s">
        <v>3</v>
      </c>
      <c r="C23" s="4" t="s">
        <v>45</v>
      </c>
      <c r="D23" s="5" t="s">
        <v>36</v>
      </c>
      <c r="E23" s="4" t="s">
        <v>6</v>
      </c>
      <c r="F23" s="10" t="s">
        <v>194</v>
      </c>
      <c r="G23" s="10">
        <v>1</v>
      </c>
      <c r="H23" s="15">
        <v>7500</v>
      </c>
      <c r="I23" s="9">
        <f t="shared" si="0"/>
        <v>7500</v>
      </c>
    </row>
    <row r="24" spans="1:9" x14ac:dyDescent="0.2">
      <c r="A24" s="4" t="s">
        <v>49</v>
      </c>
      <c r="B24" s="4" t="s">
        <v>3</v>
      </c>
      <c r="C24" s="4" t="s">
        <v>47</v>
      </c>
      <c r="D24" s="5" t="s">
        <v>48</v>
      </c>
      <c r="E24" s="4" t="s">
        <v>15</v>
      </c>
      <c r="F24" s="10" t="s">
        <v>194</v>
      </c>
      <c r="G24" s="10">
        <v>1</v>
      </c>
      <c r="H24" s="15">
        <v>64000</v>
      </c>
      <c r="I24" s="6">
        <f t="shared" ref="I24:I31" si="1">G24*H24</f>
        <v>64000</v>
      </c>
    </row>
    <row r="25" spans="1:9" x14ac:dyDescent="0.2">
      <c r="A25" s="4" t="s">
        <v>51</v>
      </c>
      <c r="B25" s="4" t="s">
        <v>3</v>
      </c>
      <c r="C25" s="4" t="s">
        <v>50</v>
      </c>
      <c r="D25" s="5" t="s">
        <v>36</v>
      </c>
      <c r="E25" s="4" t="s">
        <v>6</v>
      </c>
      <c r="F25" s="10" t="s">
        <v>194</v>
      </c>
      <c r="G25" s="10">
        <v>1</v>
      </c>
      <c r="H25" s="15">
        <v>7500</v>
      </c>
      <c r="I25" s="9">
        <f t="shared" si="1"/>
        <v>7500</v>
      </c>
    </row>
    <row r="26" spans="1:9" x14ac:dyDescent="0.2">
      <c r="A26" s="4" t="s">
        <v>54</v>
      </c>
      <c r="B26" s="4" t="s">
        <v>3</v>
      </c>
      <c r="C26" s="4" t="s">
        <v>52</v>
      </c>
      <c r="D26" s="5" t="s">
        <v>53</v>
      </c>
      <c r="E26" s="4" t="s">
        <v>6</v>
      </c>
      <c r="F26" s="10" t="s">
        <v>194</v>
      </c>
      <c r="G26" s="10">
        <v>1</v>
      </c>
      <c r="H26" s="15">
        <v>64000</v>
      </c>
      <c r="I26" s="6">
        <f t="shared" si="1"/>
        <v>64000</v>
      </c>
    </row>
    <row r="27" spans="1:9" x14ac:dyDescent="0.2">
      <c r="A27" s="4" t="s">
        <v>62</v>
      </c>
      <c r="B27" s="4" t="s">
        <v>3</v>
      </c>
      <c r="C27" s="4" t="s">
        <v>61</v>
      </c>
      <c r="D27" s="5" t="s">
        <v>36</v>
      </c>
      <c r="E27" s="4" t="s">
        <v>6</v>
      </c>
      <c r="F27" s="10" t="s">
        <v>194</v>
      </c>
      <c r="G27" s="10">
        <v>1</v>
      </c>
      <c r="H27" s="15">
        <v>7500</v>
      </c>
      <c r="I27" s="9">
        <f t="shared" si="1"/>
        <v>7500</v>
      </c>
    </row>
    <row r="28" spans="1:9" x14ac:dyDescent="0.2">
      <c r="A28" s="4" t="s">
        <v>68</v>
      </c>
      <c r="B28" s="4" t="s">
        <v>3</v>
      </c>
      <c r="C28" s="4" t="s">
        <v>66</v>
      </c>
      <c r="D28" s="5" t="s">
        <v>67</v>
      </c>
      <c r="E28" s="4" t="s">
        <v>15</v>
      </c>
      <c r="F28" s="10" t="s">
        <v>194</v>
      </c>
      <c r="G28" s="10">
        <v>1</v>
      </c>
      <c r="H28" s="15">
        <v>64000</v>
      </c>
      <c r="I28" s="6">
        <f t="shared" si="1"/>
        <v>64000</v>
      </c>
    </row>
    <row r="29" spans="1:9" x14ac:dyDescent="0.2">
      <c r="A29" s="4" t="s">
        <v>80</v>
      </c>
      <c r="B29" s="4" t="s">
        <v>3</v>
      </c>
      <c r="C29" s="4" t="s">
        <v>78</v>
      </c>
      <c r="D29" s="5" t="s">
        <v>79</v>
      </c>
      <c r="E29" s="4" t="s">
        <v>6</v>
      </c>
      <c r="F29" s="10" t="s">
        <v>194</v>
      </c>
      <c r="G29" s="10">
        <v>2</v>
      </c>
      <c r="H29" s="15">
        <v>7500</v>
      </c>
      <c r="I29" s="6">
        <f t="shared" si="1"/>
        <v>15000</v>
      </c>
    </row>
    <row r="30" spans="1:9" ht="25.5" x14ac:dyDescent="0.2">
      <c r="A30" s="4" t="s">
        <v>14</v>
      </c>
      <c r="B30" s="4" t="s">
        <v>3</v>
      </c>
      <c r="C30" s="4" t="s">
        <v>12</v>
      </c>
      <c r="D30" s="16" t="s">
        <v>13</v>
      </c>
      <c r="E30" s="4" t="s">
        <v>6</v>
      </c>
      <c r="F30" s="10"/>
      <c r="G30" s="10">
        <v>1</v>
      </c>
      <c r="H30" s="15">
        <v>240000</v>
      </c>
      <c r="I30" s="6">
        <f t="shared" si="1"/>
        <v>240000</v>
      </c>
    </row>
    <row r="31" spans="1:9" x14ac:dyDescent="0.2">
      <c r="A31" s="4" t="s">
        <v>86</v>
      </c>
      <c r="B31" s="4" t="s">
        <v>3</v>
      </c>
      <c r="C31" s="4" t="s">
        <v>84</v>
      </c>
      <c r="D31" s="5" t="s">
        <v>24</v>
      </c>
      <c r="E31" s="4" t="s">
        <v>15</v>
      </c>
      <c r="F31" s="10" t="s">
        <v>194</v>
      </c>
      <c r="G31" s="10">
        <v>1</v>
      </c>
      <c r="H31" s="15">
        <v>10950</v>
      </c>
      <c r="I31" s="6">
        <f t="shared" si="1"/>
        <v>10950</v>
      </c>
    </row>
    <row r="32" spans="1:9" x14ac:dyDescent="0.2">
      <c r="A32" s="4" t="s">
        <v>115</v>
      </c>
      <c r="B32" s="4" t="s">
        <v>3</v>
      </c>
      <c r="C32" s="4" t="s">
        <v>114</v>
      </c>
      <c r="D32" s="5" t="s">
        <v>36</v>
      </c>
      <c r="E32" s="4" t="s">
        <v>6</v>
      </c>
      <c r="F32" s="10" t="s">
        <v>194</v>
      </c>
      <c r="G32" s="10">
        <v>1</v>
      </c>
      <c r="H32" s="15">
        <v>7500</v>
      </c>
      <c r="I32" s="9">
        <f t="shared" ref="I32:I33" si="2">G32*H32</f>
        <v>7500</v>
      </c>
    </row>
    <row r="33" spans="1:10" x14ac:dyDescent="0.2">
      <c r="A33" s="4" t="s">
        <v>118</v>
      </c>
      <c r="B33" s="4" t="s">
        <v>3</v>
      </c>
      <c r="C33" s="4" t="s">
        <v>116</v>
      </c>
      <c r="D33" s="5" t="s">
        <v>117</v>
      </c>
      <c r="E33" s="4" t="s">
        <v>6</v>
      </c>
      <c r="F33" s="10" t="s">
        <v>194</v>
      </c>
      <c r="G33" s="10">
        <v>1</v>
      </c>
      <c r="H33" s="15">
        <v>7500</v>
      </c>
      <c r="I33" s="9">
        <f t="shared" si="2"/>
        <v>7500</v>
      </c>
    </row>
    <row r="34" spans="1:10" ht="25.5" x14ac:dyDescent="0.2">
      <c r="A34" s="4" t="s">
        <v>134</v>
      </c>
      <c r="B34" s="4" t="s">
        <v>3</v>
      </c>
      <c r="C34" s="4" t="s">
        <v>131</v>
      </c>
      <c r="D34" s="5" t="s">
        <v>132</v>
      </c>
      <c r="E34" s="4" t="s">
        <v>133</v>
      </c>
      <c r="F34" s="10" t="s">
        <v>194</v>
      </c>
      <c r="G34" s="10">
        <v>1</v>
      </c>
      <c r="H34" s="15">
        <v>37500</v>
      </c>
      <c r="I34" s="6">
        <f>G34*H34</f>
        <v>37500</v>
      </c>
    </row>
    <row r="35" spans="1:10" ht="25.5" x14ac:dyDescent="0.2">
      <c r="A35" s="4" t="s">
        <v>137</v>
      </c>
      <c r="B35" s="4" t="s">
        <v>3</v>
      </c>
      <c r="C35" s="4" t="s">
        <v>135</v>
      </c>
      <c r="D35" s="5" t="s">
        <v>136</v>
      </c>
      <c r="E35" s="4" t="s">
        <v>15</v>
      </c>
      <c r="F35" s="10" t="s">
        <v>194</v>
      </c>
      <c r="G35" s="10">
        <v>1</v>
      </c>
      <c r="H35" s="15">
        <v>37500</v>
      </c>
      <c r="I35" s="6">
        <f>G35*H35</f>
        <v>37500</v>
      </c>
    </row>
    <row r="36" spans="1:10" x14ac:dyDescent="0.2">
      <c r="A36" s="4" t="s">
        <v>139</v>
      </c>
      <c r="B36" s="4" t="s">
        <v>3</v>
      </c>
      <c r="C36" s="4" t="s">
        <v>138</v>
      </c>
      <c r="D36" s="5" t="s">
        <v>36</v>
      </c>
      <c r="E36" s="4" t="s">
        <v>6</v>
      </c>
      <c r="F36" s="10" t="s">
        <v>194</v>
      </c>
      <c r="G36" s="10">
        <v>1</v>
      </c>
      <c r="H36" s="15">
        <v>7500</v>
      </c>
      <c r="I36" s="9">
        <f>G36*H36</f>
        <v>7500</v>
      </c>
    </row>
    <row r="37" spans="1:10" ht="25.5" x14ac:dyDescent="0.2">
      <c r="A37" s="4" t="s">
        <v>142</v>
      </c>
      <c r="B37" s="4" t="s">
        <v>3</v>
      </c>
      <c r="C37" s="4" t="s">
        <v>140</v>
      </c>
      <c r="D37" s="5" t="s">
        <v>141</v>
      </c>
      <c r="E37" s="4" t="s">
        <v>6</v>
      </c>
      <c r="F37" s="10" t="s">
        <v>194</v>
      </c>
      <c r="G37" s="10">
        <v>1</v>
      </c>
      <c r="H37" s="15">
        <v>37500</v>
      </c>
      <c r="I37" s="6">
        <f>G37*H37</f>
        <v>37500</v>
      </c>
    </row>
    <row r="38" spans="1:10" x14ac:dyDescent="0.2">
      <c r="A38" s="4" t="s">
        <v>145</v>
      </c>
      <c r="B38" s="4" t="s">
        <v>3</v>
      </c>
      <c r="C38" s="4" t="s">
        <v>143</v>
      </c>
      <c r="D38" s="5" t="s">
        <v>144</v>
      </c>
      <c r="E38" s="4" t="s">
        <v>15</v>
      </c>
      <c r="F38" s="10" t="s">
        <v>194</v>
      </c>
      <c r="G38" s="10">
        <v>1</v>
      </c>
      <c r="H38" s="15">
        <v>64000</v>
      </c>
      <c r="I38" s="6">
        <f>G38*H38</f>
        <v>64000</v>
      </c>
    </row>
    <row r="39" spans="1:10" x14ac:dyDescent="0.2">
      <c r="A39" s="4" t="s">
        <v>147</v>
      </c>
      <c r="B39" s="4" t="s">
        <v>3</v>
      </c>
      <c r="C39" s="4" t="s">
        <v>146</v>
      </c>
      <c r="D39" s="5" t="s">
        <v>36</v>
      </c>
      <c r="E39" s="4" t="s">
        <v>6</v>
      </c>
      <c r="F39" s="10" t="s">
        <v>194</v>
      </c>
      <c r="G39" s="10">
        <v>1</v>
      </c>
      <c r="H39" s="15">
        <v>7500</v>
      </c>
      <c r="I39" s="9">
        <f t="shared" ref="I39:I41" si="3">G39*H39</f>
        <v>7500</v>
      </c>
    </row>
    <row r="40" spans="1:10" x14ac:dyDescent="0.2">
      <c r="A40" s="4" t="s">
        <v>149</v>
      </c>
      <c r="B40" s="4" t="s">
        <v>3</v>
      </c>
      <c r="C40" s="4" t="s">
        <v>148</v>
      </c>
      <c r="D40" s="5" t="s">
        <v>36</v>
      </c>
      <c r="E40" s="4" t="s">
        <v>6</v>
      </c>
      <c r="F40" s="10" t="s">
        <v>194</v>
      </c>
      <c r="G40" s="10">
        <v>1</v>
      </c>
      <c r="H40" s="15">
        <v>7500</v>
      </c>
      <c r="I40" s="9">
        <f t="shared" si="3"/>
        <v>7500</v>
      </c>
    </row>
    <row r="41" spans="1:10" x14ac:dyDescent="0.2">
      <c r="A41" s="4" t="s">
        <v>151</v>
      </c>
      <c r="B41" s="4" t="s">
        <v>3</v>
      </c>
      <c r="C41" s="4" t="s">
        <v>150</v>
      </c>
      <c r="D41" s="5" t="s">
        <v>36</v>
      </c>
      <c r="E41" s="4" t="s">
        <v>6</v>
      </c>
      <c r="F41" s="10" t="s">
        <v>194</v>
      </c>
      <c r="G41" s="10">
        <v>1</v>
      </c>
      <c r="H41" s="15">
        <v>7500</v>
      </c>
      <c r="I41" s="9">
        <f t="shared" si="3"/>
        <v>7500</v>
      </c>
    </row>
    <row r="42" spans="1:10" ht="25.5" x14ac:dyDescent="0.2">
      <c r="A42" s="4" t="s">
        <v>154</v>
      </c>
      <c r="B42" s="4" t="s">
        <v>3</v>
      </c>
      <c r="C42" s="4" t="s">
        <v>152</v>
      </c>
      <c r="D42" s="5" t="s">
        <v>153</v>
      </c>
      <c r="E42" s="4" t="s">
        <v>15</v>
      </c>
      <c r="F42" s="10" t="s">
        <v>194</v>
      </c>
      <c r="G42" s="10">
        <v>1</v>
      </c>
      <c r="H42" s="15">
        <v>37500</v>
      </c>
      <c r="I42" s="6">
        <f>G42*H42</f>
        <v>37500</v>
      </c>
    </row>
    <row r="43" spans="1:10" x14ac:dyDescent="0.2">
      <c r="A43" s="4" t="s">
        <v>156</v>
      </c>
      <c r="B43" s="4" t="s">
        <v>3</v>
      </c>
      <c r="C43" s="4" t="s">
        <v>155</v>
      </c>
      <c r="D43" s="5" t="s">
        <v>36</v>
      </c>
      <c r="E43" s="4" t="s">
        <v>6</v>
      </c>
      <c r="F43" s="10" t="s">
        <v>194</v>
      </c>
      <c r="G43" s="10">
        <v>1</v>
      </c>
      <c r="H43" s="15">
        <v>7500</v>
      </c>
      <c r="I43" s="9">
        <f>G43*H43</f>
        <v>7500</v>
      </c>
    </row>
    <row r="44" spans="1:10" x14ac:dyDescent="0.2">
      <c r="A44" s="4" t="s">
        <v>161</v>
      </c>
      <c r="B44" s="4" t="s">
        <v>3</v>
      </c>
      <c r="C44" s="4" t="s">
        <v>17</v>
      </c>
      <c r="D44" s="5" t="s">
        <v>160</v>
      </c>
      <c r="E44" s="4" t="s">
        <v>15</v>
      </c>
      <c r="F44" s="10" t="s">
        <v>194</v>
      </c>
      <c r="G44" s="10">
        <v>1</v>
      </c>
      <c r="H44" s="15">
        <v>10950</v>
      </c>
      <c r="I44" s="6">
        <f>G44*H44</f>
        <v>10950</v>
      </c>
    </row>
    <row r="45" spans="1:10" ht="25.5" x14ac:dyDescent="0.2">
      <c r="A45" s="4" t="s">
        <v>25</v>
      </c>
      <c r="B45" s="4" t="s">
        <v>3</v>
      </c>
      <c r="C45" s="4" t="s">
        <v>23</v>
      </c>
      <c r="D45" s="16" t="s">
        <v>85</v>
      </c>
      <c r="E45" s="4" t="s">
        <v>6</v>
      </c>
      <c r="F45" s="10" t="s">
        <v>194</v>
      </c>
      <c r="G45" s="10">
        <v>1</v>
      </c>
      <c r="H45" s="15">
        <v>240000</v>
      </c>
      <c r="I45" s="6">
        <f>G45*H45</f>
        <v>240000</v>
      </c>
    </row>
    <row r="46" spans="1:10" x14ac:dyDescent="0.2">
      <c r="A46" s="4" t="s">
        <v>19</v>
      </c>
      <c r="B46" s="4" t="s">
        <v>16</v>
      </c>
      <c r="C46" s="4" t="s">
        <v>17</v>
      </c>
      <c r="D46" s="5" t="s">
        <v>18</v>
      </c>
      <c r="E46" s="4" t="s">
        <v>6</v>
      </c>
      <c r="F46" s="10">
        <v>0.1</v>
      </c>
      <c r="G46" s="10"/>
      <c r="H46" s="15"/>
      <c r="I46" s="6"/>
      <c r="J46" s="7" t="s">
        <v>199</v>
      </c>
    </row>
    <row r="47" spans="1:10" x14ac:dyDescent="0.2">
      <c r="A47" s="4" t="s">
        <v>159</v>
      </c>
      <c r="B47" s="4" t="s">
        <v>16</v>
      </c>
      <c r="C47" s="4" t="s">
        <v>157</v>
      </c>
      <c r="D47" s="5" t="s">
        <v>158</v>
      </c>
      <c r="E47" s="4" t="s">
        <v>6</v>
      </c>
      <c r="F47" s="10">
        <v>0.1</v>
      </c>
      <c r="G47" s="10"/>
      <c r="H47" s="15"/>
      <c r="I47" s="6"/>
      <c r="J47" s="7" t="s">
        <v>199</v>
      </c>
    </row>
    <row r="48" spans="1:10" x14ac:dyDescent="0.2">
      <c r="A48" s="4" t="s">
        <v>166</v>
      </c>
      <c r="B48" s="4" t="s">
        <v>16</v>
      </c>
      <c r="C48" s="4" t="s">
        <v>164</v>
      </c>
      <c r="D48" s="5" t="s">
        <v>165</v>
      </c>
      <c r="E48" s="4" t="s">
        <v>6</v>
      </c>
      <c r="F48" s="10">
        <v>0.25</v>
      </c>
      <c r="G48" s="10"/>
      <c r="H48" s="15"/>
      <c r="I48" s="6"/>
      <c r="J48" s="7" t="s">
        <v>199</v>
      </c>
    </row>
    <row r="49" spans="1:10" x14ac:dyDescent="0.2">
      <c r="A49" s="4" t="s">
        <v>169</v>
      </c>
      <c r="B49" s="4" t="s">
        <v>16</v>
      </c>
      <c r="C49" s="4" t="s">
        <v>167</v>
      </c>
      <c r="D49" s="5" t="s">
        <v>168</v>
      </c>
      <c r="E49" s="4" t="s">
        <v>15</v>
      </c>
      <c r="F49" s="10"/>
      <c r="G49" s="10">
        <v>2</v>
      </c>
      <c r="H49" s="15">
        <v>2810</v>
      </c>
      <c r="I49" s="6">
        <f>H49*G49</f>
        <v>5620</v>
      </c>
    </row>
    <row r="50" spans="1:10" x14ac:dyDescent="0.2">
      <c r="A50" s="4" t="s">
        <v>171</v>
      </c>
      <c r="B50" s="4" t="s">
        <v>16</v>
      </c>
      <c r="C50" s="4" t="s">
        <v>170</v>
      </c>
      <c r="D50" s="5" t="s">
        <v>165</v>
      </c>
      <c r="E50" s="4" t="s">
        <v>6</v>
      </c>
      <c r="F50" s="10">
        <v>0.2</v>
      </c>
      <c r="G50" s="10"/>
      <c r="H50" s="15"/>
      <c r="I50" s="6"/>
      <c r="J50" s="7" t="s">
        <v>199</v>
      </c>
    </row>
    <row r="51" spans="1:10" x14ac:dyDescent="0.2">
      <c r="A51" s="4" t="s">
        <v>190</v>
      </c>
      <c r="B51" s="4" t="s">
        <v>16</v>
      </c>
      <c r="C51" s="4" t="s">
        <v>188</v>
      </c>
      <c r="D51" s="5" t="s">
        <v>189</v>
      </c>
      <c r="E51" s="4" t="s">
        <v>6</v>
      </c>
      <c r="F51" s="10">
        <v>0.1</v>
      </c>
      <c r="G51" s="10"/>
      <c r="H51" s="15"/>
      <c r="I51" s="6"/>
      <c r="J51" s="7" t="s">
        <v>199</v>
      </c>
    </row>
    <row r="52" spans="1:10" x14ac:dyDescent="0.2">
      <c r="A52" s="4" t="s">
        <v>60</v>
      </c>
      <c r="B52" s="4" t="s">
        <v>11</v>
      </c>
      <c r="C52" s="4" t="s">
        <v>58</v>
      </c>
      <c r="D52" s="5" t="s">
        <v>59</v>
      </c>
      <c r="E52" s="4" t="s">
        <v>6</v>
      </c>
      <c r="F52" s="10">
        <v>0</v>
      </c>
      <c r="G52" s="10">
        <v>2</v>
      </c>
      <c r="H52" s="15">
        <v>1650</v>
      </c>
      <c r="I52" s="6">
        <f>G52*H52</f>
        <v>3300</v>
      </c>
    </row>
    <row r="53" spans="1:10" x14ac:dyDescent="0.2">
      <c r="A53" s="4" t="s">
        <v>65</v>
      </c>
      <c r="B53" s="4" t="s">
        <v>11</v>
      </c>
      <c r="C53" s="4" t="s">
        <v>63</v>
      </c>
      <c r="D53" s="5" t="s">
        <v>64</v>
      </c>
      <c r="E53" s="4" t="s">
        <v>6</v>
      </c>
      <c r="F53" s="10">
        <v>0</v>
      </c>
      <c r="G53" s="10">
        <v>1</v>
      </c>
      <c r="H53" s="15">
        <v>1650</v>
      </c>
      <c r="I53" s="6">
        <f>G53*H53</f>
        <v>1650</v>
      </c>
    </row>
    <row r="54" spans="1:10" x14ac:dyDescent="0.2">
      <c r="A54" s="4" t="s">
        <v>70</v>
      </c>
      <c r="B54" s="4" t="s">
        <v>11</v>
      </c>
      <c r="C54" s="4" t="s">
        <v>69</v>
      </c>
      <c r="D54" s="5" t="s">
        <v>59</v>
      </c>
      <c r="E54" s="4" t="s">
        <v>6</v>
      </c>
      <c r="F54" s="10">
        <v>0</v>
      </c>
      <c r="G54" s="10">
        <v>2</v>
      </c>
      <c r="H54" s="15">
        <v>1650</v>
      </c>
      <c r="I54" s="6">
        <f t="shared" ref="I54:I57" si="4">G54*H54</f>
        <v>3300</v>
      </c>
    </row>
    <row r="55" spans="1:10" x14ac:dyDescent="0.2">
      <c r="A55" s="4" t="s">
        <v>72</v>
      </c>
      <c r="B55" s="4" t="s">
        <v>11</v>
      </c>
      <c r="C55" s="4" t="s">
        <v>71</v>
      </c>
      <c r="D55" s="5" t="s">
        <v>59</v>
      </c>
      <c r="E55" s="4" t="s">
        <v>6</v>
      </c>
      <c r="F55" s="10">
        <v>0</v>
      </c>
      <c r="G55" s="10">
        <v>2</v>
      </c>
      <c r="H55" s="15">
        <v>1650</v>
      </c>
      <c r="I55" s="6">
        <f t="shared" si="4"/>
        <v>3300</v>
      </c>
    </row>
    <row r="56" spans="1:10" x14ac:dyDescent="0.2">
      <c r="A56" s="4" t="s">
        <v>74</v>
      </c>
      <c r="B56" s="4" t="s">
        <v>11</v>
      </c>
      <c r="C56" s="4" t="s">
        <v>73</v>
      </c>
      <c r="D56" s="5" t="s">
        <v>59</v>
      </c>
      <c r="E56" s="4" t="s">
        <v>6</v>
      </c>
      <c r="F56" s="10">
        <v>0</v>
      </c>
      <c r="G56" s="10">
        <v>2</v>
      </c>
      <c r="H56" s="15">
        <v>1650</v>
      </c>
      <c r="I56" s="6">
        <f t="shared" si="4"/>
        <v>3300</v>
      </c>
    </row>
    <row r="57" spans="1:10" x14ac:dyDescent="0.2">
      <c r="A57" s="4" t="s">
        <v>77</v>
      </c>
      <c r="B57" s="4" t="s">
        <v>11</v>
      </c>
      <c r="C57" s="4" t="s">
        <v>75</v>
      </c>
      <c r="D57" s="5" t="s">
        <v>76</v>
      </c>
      <c r="E57" s="4" t="s">
        <v>6</v>
      </c>
      <c r="F57" s="10">
        <v>0</v>
      </c>
      <c r="G57" s="10">
        <v>1</v>
      </c>
      <c r="H57" s="15">
        <v>10950</v>
      </c>
      <c r="I57" s="6">
        <f t="shared" si="4"/>
        <v>10950</v>
      </c>
    </row>
    <row r="58" spans="1:10" x14ac:dyDescent="0.2">
      <c r="A58" s="4" t="s">
        <v>87</v>
      </c>
      <c r="B58" s="4" t="s">
        <v>11</v>
      </c>
      <c r="C58" s="4" t="s">
        <v>4</v>
      </c>
      <c r="D58" s="5" t="s">
        <v>59</v>
      </c>
      <c r="E58" s="4" t="s">
        <v>6</v>
      </c>
      <c r="F58" s="10">
        <v>0</v>
      </c>
      <c r="G58" s="10">
        <v>2</v>
      </c>
      <c r="H58" s="15">
        <v>1650</v>
      </c>
      <c r="I58" s="6">
        <f t="shared" ref="I58:I61" si="5">G58*H58</f>
        <v>3300</v>
      </c>
    </row>
    <row r="59" spans="1:10" x14ac:dyDescent="0.2">
      <c r="A59" s="4" t="s">
        <v>89</v>
      </c>
      <c r="B59" s="4" t="s">
        <v>11</v>
      </c>
      <c r="C59" s="4" t="s">
        <v>88</v>
      </c>
      <c r="D59" s="5" t="s">
        <v>59</v>
      </c>
      <c r="E59" s="4" t="s">
        <v>6</v>
      </c>
      <c r="F59" s="10">
        <v>0</v>
      </c>
      <c r="G59" s="10">
        <v>2</v>
      </c>
      <c r="H59" s="15">
        <v>1650</v>
      </c>
      <c r="I59" s="6">
        <f t="shared" si="5"/>
        <v>3300</v>
      </c>
    </row>
    <row r="60" spans="1:10" x14ac:dyDescent="0.2">
      <c r="A60" s="4" t="s">
        <v>91</v>
      </c>
      <c r="B60" s="4" t="s">
        <v>11</v>
      </c>
      <c r="C60" s="4" t="s">
        <v>90</v>
      </c>
      <c r="D60" s="5" t="s">
        <v>59</v>
      </c>
      <c r="E60" s="4" t="s">
        <v>6</v>
      </c>
      <c r="F60" s="10">
        <v>0</v>
      </c>
      <c r="G60" s="10">
        <v>2</v>
      </c>
      <c r="H60" s="15">
        <v>1650</v>
      </c>
      <c r="I60" s="6">
        <f t="shared" si="5"/>
        <v>3300</v>
      </c>
    </row>
    <row r="61" spans="1:10" x14ac:dyDescent="0.2">
      <c r="A61" s="4" t="s">
        <v>93</v>
      </c>
      <c r="B61" s="4" t="s">
        <v>11</v>
      </c>
      <c r="C61" s="4" t="s">
        <v>92</v>
      </c>
      <c r="D61" s="5" t="s">
        <v>203</v>
      </c>
      <c r="E61" s="4" t="s">
        <v>6</v>
      </c>
      <c r="F61" s="10">
        <v>0</v>
      </c>
      <c r="G61" s="10">
        <v>1</v>
      </c>
      <c r="H61" s="15">
        <v>1650</v>
      </c>
      <c r="I61" s="6">
        <f t="shared" si="5"/>
        <v>1650</v>
      </c>
    </row>
    <row r="62" spans="1:10" x14ac:dyDescent="0.2">
      <c r="A62" s="4" t="s">
        <v>95</v>
      </c>
      <c r="B62" s="4" t="s">
        <v>11</v>
      </c>
      <c r="C62" s="4" t="s">
        <v>94</v>
      </c>
      <c r="D62" s="5" t="s">
        <v>59</v>
      </c>
      <c r="E62" s="4" t="s">
        <v>6</v>
      </c>
      <c r="F62" s="10">
        <v>0</v>
      </c>
      <c r="G62" s="10">
        <v>2</v>
      </c>
      <c r="H62" s="15">
        <v>1650</v>
      </c>
      <c r="I62" s="6">
        <f t="shared" ref="I62:I74" si="6">G62*H62</f>
        <v>3300</v>
      </c>
    </row>
    <row r="63" spans="1:10" x14ac:dyDescent="0.2">
      <c r="A63" s="4" t="s">
        <v>97</v>
      </c>
      <c r="B63" s="4" t="s">
        <v>11</v>
      </c>
      <c r="C63" s="4" t="s">
        <v>96</v>
      </c>
      <c r="D63" s="5" t="s">
        <v>59</v>
      </c>
      <c r="E63" s="4" t="s">
        <v>6</v>
      </c>
      <c r="F63" s="10">
        <v>0</v>
      </c>
      <c r="G63" s="10">
        <v>2</v>
      </c>
      <c r="H63" s="15">
        <v>1650</v>
      </c>
      <c r="I63" s="6">
        <f t="shared" si="6"/>
        <v>3300</v>
      </c>
    </row>
    <row r="64" spans="1:10" x14ac:dyDescent="0.2">
      <c r="A64" s="4" t="s">
        <v>99</v>
      </c>
      <c r="B64" s="4" t="s">
        <v>11</v>
      </c>
      <c r="C64" s="4" t="s">
        <v>98</v>
      </c>
      <c r="D64" s="5" t="s">
        <v>59</v>
      </c>
      <c r="E64" s="4" t="s">
        <v>6</v>
      </c>
      <c r="F64" s="10">
        <v>0</v>
      </c>
      <c r="G64" s="10">
        <v>2</v>
      </c>
      <c r="H64" s="15">
        <v>1650</v>
      </c>
      <c r="I64" s="6">
        <f t="shared" si="6"/>
        <v>3300</v>
      </c>
    </row>
    <row r="65" spans="1:9" x14ac:dyDescent="0.2">
      <c r="A65" s="4" t="s">
        <v>101</v>
      </c>
      <c r="B65" s="4" t="s">
        <v>11</v>
      </c>
      <c r="C65" s="4" t="s">
        <v>100</v>
      </c>
      <c r="D65" s="5" t="s">
        <v>59</v>
      </c>
      <c r="E65" s="4" t="s">
        <v>6</v>
      </c>
      <c r="F65" s="10">
        <v>0</v>
      </c>
      <c r="G65" s="10">
        <v>2</v>
      </c>
      <c r="H65" s="15">
        <v>1650</v>
      </c>
      <c r="I65" s="6">
        <f t="shared" si="6"/>
        <v>3300</v>
      </c>
    </row>
    <row r="66" spans="1:9" x14ac:dyDescent="0.2">
      <c r="A66" s="4" t="s">
        <v>103</v>
      </c>
      <c r="B66" s="4" t="s">
        <v>11</v>
      </c>
      <c r="C66" s="4" t="s">
        <v>102</v>
      </c>
      <c r="D66" s="5" t="s">
        <v>59</v>
      </c>
      <c r="E66" s="4" t="s">
        <v>6</v>
      </c>
      <c r="F66" s="10">
        <v>0</v>
      </c>
      <c r="G66" s="10">
        <v>2</v>
      </c>
      <c r="H66" s="15">
        <v>1650</v>
      </c>
      <c r="I66" s="6">
        <f t="shared" si="6"/>
        <v>3300</v>
      </c>
    </row>
    <row r="67" spans="1:9" x14ac:dyDescent="0.2">
      <c r="A67" s="4" t="s">
        <v>105</v>
      </c>
      <c r="B67" s="4" t="s">
        <v>11</v>
      </c>
      <c r="C67" s="4" t="s">
        <v>104</v>
      </c>
      <c r="D67" s="5" t="s">
        <v>59</v>
      </c>
      <c r="E67" s="4" t="s">
        <v>6</v>
      </c>
      <c r="F67" s="10">
        <v>0</v>
      </c>
      <c r="G67" s="10">
        <v>2</v>
      </c>
      <c r="H67" s="15">
        <v>1650</v>
      </c>
      <c r="I67" s="6">
        <f t="shared" si="6"/>
        <v>3300</v>
      </c>
    </row>
    <row r="68" spans="1:9" x14ac:dyDescent="0.2">
      <c r="A68" s="4" t="s">
        <v>107</v>
      </c>
      <c r="B68" s="4" t="s">
        <v>11</v>
      </c>
      <c r="C68" s="4" t="s">
        <v>106</v>
      </c>
      <c r="D68" s="5" t="s">
        <v>59</v>
      </c>
      <c r="E68" s="4" t="s">
        <v>6</v>
      </c>
      <c r="F68" s="10">
        <v>0</v>
      </c>
      <c r="G68" s="10">
        <v>2</v>
      </c>
      <c r="H68" s="15">
        <v>1650</v>
      </c>
      <c r="I68" s="6">
        <f t="shared" si="6"/>
        <v>3300</v>
      </c>
    </row>
    <row r="69" spans="1:9" x14ac:dyDescent="0.2">
      <c r="A69" s="4" t="s">
        <v>111</v>
      </c>
      <c r="B69" s="4" t="s">
        <v>11</v>
      </c>
      <c r="C69" s="4" t="s">
        <v>110</v>
      </c>
      <c r="D69" s="5" t="s">
        <v>59</v>
      </c>
      <c r="E69" s="4" t="s">
        <v>6</v>
      </c>
      <c r="F69" s="10">
        <v>0</v>
      </c>
      <c r="G69" s="10">
        <v>2</v>
      </c>
      <c r="H69" s="15">
        <v>1650</v>
      </c>
      <c r="I69" s="6">
        <f t="shared" si="6"/>
        <v>3300</v>
      </c>
    </row>
    <row r="70" spans="1:9" x14ac:dyDescent="0.2">
      <c r="A70" s="4" t="s">
        <v>113</v>
      </c>
      <c r="B70" s="4" t="s">
        <v>11</v>
      </c>
      <c r="C70" s="4" t="s">
        <v>112</v>
      </c>
      <c r="D70" s="5" t="s">
        <v>59</v>
      </c>
      <c r="E70" s="4" t="s">
        <v>6</v>
      </c>
      <c r="F70" s="10">
        <v>0</v>
      </c>
      <c r="G70" s="10">
        <v>2</v>
      </c>
      <c r="H70" s="15">
        <v>1650</v>
      </c>
      <c r="I70" s="6">
        <f t="shared" si="6"/>
        <v>3300</v>
      </c>
    </row>
    <row r="71" spans="1:9" x14ac:dyDescent="0.2">
      <c r="A71" s="4" t="s">
        <v>120</v>
      </c>
      <c r="B71" s="4" t="s">
        <v>11</v>
      </c>
      <c r="C71" s="4" t="s">
        <v>119</v>
      </c>
      <c r="D71" s="5" t="s">
        <v>59</v>
      </c>
      <c r="E71" s="4" t="s">
        <v>6</v>
      </c>
      <c r="F71" s="10">
        <v>0</v>
      </c>
      <c r="G71" s="10">
        <v>2</v>
      </c>
      <c r="H71" s="15">
        <v>1650</v>
      </c>
      <c r="I71" s="6">
        <f t="shared" si="6"/>
        <v>3300</v>
      </c>
    </row>
    <row r="72" spans="1:9" x14ac:dyDescent="0.2">
      <c r="A72" s="4" t="s">
        <v>128</v>
      </c>
      <c r="B72" s="4" t="s">
        <v>11</v>
      </c>
      <c r="C72" s="4" t="s">
        <v>127</v>
      </c>
      <c r="D72" s="5" t="s">
        <v>59</v>
      </c>
      <c r="E72" s="4" t="s">
        <v>6</v>
      </c>
      <c r="F72" s="10">
        <v>0</v>
      </c>
      <c r="G72" s="10">
        <v>2</v>
      </c>
      <c r="H72" s="15">
        <v>1650</v>
      </c>
      <c r="I72" s="6">
        <f t="shared" si="6"/>
        <v>3300</v>
      </c>
    </row>
    <row r="73" spans="1:9" x14ac:dyDescent="0.2">
      <c r="A73" s="4" t="s">
        <v>130</v>
      </c>
      <c r="B73" s="4" t="s">
        <v>11</v>
      </c>
      <c r="C73" s="4" t="s">
        <v>129</v>
      </c>
      <c r="D73" s="5" t="s">
        <v>59</v>
      </c>
      <c r="E73" s="4" t="s">
        <v>6</v>
      </c>
      <c r="F73" s="10">
        <v>0</v>
      </c>
      <c r="G73" s="10">
        <v>2</v>
      </c>
      <c r="H73" s="15">
        <v>1650</v>
      </c>
      <c r="I73" s="6">
        <f t="shared" si="6"/>
        <v>3300</v>
      </c>
    </row>
    <row r="74" spans="1:9" x14ac:dyDescent="0.2">
      <c r="A74" s="4" t="s">
        <v>109</v>
      </c>
      <c r="B74" s="4" t="s">
        <v>11</v>
      </c>
      <c r="C74" s="4" t="s">
        <v>108</v>
      </c>
      <c r="D74" s="5" t="s">
        <v>59</v>
      </c>
      <c r="E74" s="4" t="s">
        <v>6</v>
      </c>
      <c r="F74" s="10">
        <v>0</v>
      </c>
      <c r="G74" s="10">
        <v>2</v>
      </c>
      <c r="H74" s="15">
        <v>1650</v>
      </c>
      <c r="I74" s="6">
        <f t="shared" si="6"/>
        <v>3300</v>
      </c>
    </row>
    <row r="76" spans="1:9" ht="18" x14ac:dyDescent="0.2">
      <c r="B76" s="12" t="s">
        <v>200</v>
      </c>
    </row>
    <row r="77" spans="1:9" x14ac:dyDescent="0.2">
      <c r="B77" s="4" t="s">
        <v>8</v>
      </c>
      <c r="C77" s="14">
        <f>SUMIF($B$2:$B$74,"Cycle Measures",$I$2:$I$74)</f>
        <v>1380000</v>
      </c>
    </row>
    <row r="78" spans="1:9" x14ac:dyDescent="0.2">
      <c r="B78" s="4" t="s">
        <v>26</v>
      </c>
      <c r="C78" s="14">
        <f>SUMIF($B$2:$B$74,"De-Cluttering",$I$2:$I$74)</f>
        <v>0</v>
      </c>
      <c r="I78" s="11">
        <f>SUM(I2:I74)</f>
        <v>2561280</v>
      </c>
    </row>
    <row r="79" spans="1:9" x14ac:dyDescent="0.2">
      <c r="B79" s="4" t="s">
        <v>20</v>
      </c>
      <c r="C79" s="14">
        <f>SUMIF($B$2:$B$74,"Footway widening/installation",$I$2:$I$74)</f>
        <v>3510</v>
      </c>
    </row>
    <row r="80" spans="1:9" x14ac:dyDescent="0.2">
      <c r="B80" s="4" t="s">
        <v>3</v>
      </c>
      <c r="C80" s="14">
        <f>SUMIF($B$2:$B$74,"Junction",$I$2:$I$74)</f>
        <v>1091900</v>
      </c>
    </row>
    <row r="81" spans="2:4" x14ac:dyDescent="0.2">
      <c r="B81" s="4" t="s">
        <v>16</v>
      </c>
      <c r="C81" s="14">
        <f>SUMIF($B$2:$B$74,"Maintenance",$I$2:$I$74)</f>
        <v>5620</v>
      </c>
    </row>
    <row r="82" spans="2:4" x14ac:dyDescent="0.2">
      <c r="B82" s="4" t="s">
        <v>11</v>
      </c>
      <c r="C82" s="14">
        <f>SUMIF($B$2:$B$74,"Missing DK/Tactile",$I$2:$I$74)</f>
        <v>80250</v>
      </c>
    </row>
    <row r="83" spans="2:4" x14ac:dyDescent="0.2">
      <c r="B83" s="3" t="s">
        <v>201</v>
      </c>
      <c r="C83" s="13">
        <f>SUM(C77:C82)</f>
        <v>2561280</v>
      </c>
    </row>
    <row r="85" spans="2:4" x14ac:dyDescent="0.2">
      <c r="B85" s="3"/>
      <c r="C85" s="11"/>
    </row>
    <row r="88" spans="2:4" x14ac:dyDescent="0.2">
      <c r="D88" s="5"/>
    </row>
  </sheetData>
  <autoFilter ref="A1:I74" xr:uid="{00000000-0009-0000-0000-000000000000}">
    <sortState xmlns:xlrd2="http://schemas.microsoft.com/office/spreadsheetml/2017/richdata2" ref="A2:I74">
      <sortCondition ref="B1:B74"/>
    </sortState>
  </autoFilter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0FE4DFE2F344BA92318CDF880FF16" ma:contentTypeVersion="14" ma:contentTypeDescription="Create a new document." ma:contentTypeScope="" ma:versionID="aad31b3c6d8369d72d17d3cd5fef8e5f">
  <xsd:schema xmlns:xsd="http://www.w3.org/2001/XMLSchema" xmlns:xs="http://www.w3.org/2001/XMLSchema" xmlns:p="http://schemas.microsoft.com/office/2006/metadata/properties" xmlns:ns2="1c59bcdd-033d-4397-b570-19e1467c122c" xmlns:ns3="7c785391-0b56-47dc-90b0-4e6c99873394" targetNamespace="http://schemas.microsoft.com/office/2006/metadata/properties" ma:root="true" ma:fieldsID="d8b326e6f3431a09eaaeb6b834a21e31" ns2:_="" ns3:_="">
    <xsd:import namespace="1c59bcdd-033d-4397-b570-19e1467c122c"/>
    <xsd:import namespace="7c785391-0b56-47dc-90b0-4e6c998733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9bcdd-033d-4397-b570-19e1467c1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Comment" ma:index="21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85391-0b56-47dc-90b0-4e6c998733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c59bcdd-033d-4397-b570-19e1467c122c" xsi:nil="true"/>
    <Comment xmlns="1c59bcdd-033d-4397-b570-19e1467c122c" xsi:nil="true"/>
  </documentManagement>
</p:properties>
</file>

<file path=customXml/itemProps1.xml><?xml version="1.0" encoding="utf-8"?>
<ds:datastoreItem xmlns:ds="http://schemas.openxmlformats.org/officeDocument/2006/customXml" ds:itemID="{74255A05-6E11-4B48-9C54-0C04865D73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C21A71-ED3D-4CD1-A239-CC38B08AA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59bcdd-033d-4397-b570-19e1467c122c"/>
    <ds:schemaRef ds:uri="7c785391-0b56-47dc-90b0-4e6c998733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01CED-C13E-4AB7-8A9A-6029A03BB1EF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1c59bcdd-033d-4397-b570-19e1467c122c"/>
    <ds:schemaRef ds:uri="http://purl.org/dc/dcmitype/"/>
    <ds:schemaRef ds:uri="http://schemas.microsoft.com/office/infopath/2007/PartnerControls"/>
    <ds:schemaRef ds:uri="7c785391-0b56-47dc-90b0-4e6c9987339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210120_Paddock Wood_Draft LCWIP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Hilary Smith</dc:creator>
  <cp:lastModifiedBy>Andy Sturtivant</cp:lastModifiedBy>
  <cp:revision>0</cp:revision>
  <dcterms:created xsi:type="dcterms:W3CDTF">2021-01-20T15:29:52Z</dcterms:created>
  <dcterms:modified xsi:type="dcterms:W3CDTF">2021-05-12T09:11:41Z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0x0101007750FE4DFE2F344BA92318CDF880FF16</vt:lpwstr>
  </property>
</Properties>
</file>